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<sst xmlns="http://schemas.openxmlformats.org/spreadsheetml/2006/main" count="6" uniqueCount="6">
  <si>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X-Wert</t>
  </si>
  <si>
    <t>Y-Wert</t>
  </si>
  <si>
    <t>Pkt.Nr</t>
  </si>
  <si>
    <t>Mittel-Pkt</t>
  </si>
  <si>
    <t>Radius</t>
  </si>
  <si>
    <t>Hilfe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</si>
</sst>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168" fontId="0" fillId="33" borderId="0" xfId="0" applyNumberForma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hidden="1"/>
    </xf>
    <xf numFmtId="168" fontId="0" fillId="34" borderId="0" xfId="0" applyNumberFormat="1" applyFill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861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gegeben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Tabelle1!$B$2:$B$4</c:f>
              <c:numCache/>
            </c:numRef>
          </c:xVal>
          <c:yVal>
            <c:numRef>
              <c:f>Tabelle1!$C$2:$C$4</c:f>
              <c:numCache/>
            </c:numRef>
          </c:yVal>
          <c:smooth val="0"/>
        </c:ser>
        <c:ser>
          <c:idx val="1"/>
          <c:order val="1"/>
          <c:tx>
            <c:v>Kreis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Tabelle1!$I$6:$I$42</c:f>
              <c:numCache/>
            </c:numRef>
          </c:xVal>
          <c:yVal>
            <c:numRef>
              <c:f>Tabelle1!$J$6:$J$42</c:f>
              <c:numCache/>
            </c:numRef>
          </c:yVal>
          <c:smooth val="0"/>
        </c:ser>
        <c:ser>
          <c:idx val="2"/>
          <c:order val="2"/>
          <c:tx>
            <c:v>Radius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Tabelle1!$H$2:$H$3</c:f>
              <c:numCache/>
            </c:numRef>
          </c:xVal>
          <c:yVal>
            <c:numRef>
              <c:f>Tabelle1!$I$2:$I$3</c:f>
              <c:numCache/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8306"/>
        <c:crosses val="autoZero"/>
        <c:crossBetween val="midCat"/>
        <c:dispUnits/>
      </c:val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9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0875"/>
          <c:w val="0.166"/>
          <c:h val="0.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180975</xdr:rowOff>
    </xdr:from>
    <xdr:to>
      <xdr:col>6</xdr:col>
      <xdr:colOff>657225</xdr:colOff>
      <xdr:row>29</xdr:row>
      <xdr:rowOff>133350</xdr:rowOff>
    </xdr:to>
    <xdr:graphicFrame>
      <xdr:nvGraphicFramePr>
        <xdr:cNvPr id="1" name="Diagramm 1"/>
        <xdr:cNvGraphicFramePr/>
      </xdr:nvGraphicFramePr>
      <xdr:xfrm>
        <a:off x="161925" y="1704975"/>
        <a:ext cx="5067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F6" sqref="F6"/>
    </sheetView>
  </sheetViews>
  <sheetFormatPr defaultColWidth="11.421875" defaultRowHeight="15"/>
  <cols>
    <col min="1" max="8" width="11.421875" style="2" customWidth="1"/>
    <col min="9" max="16384" width="11.421875" style="5" customWidth="1"/>
  </cols>
  <sheetData>
    <row r="1" spans="1:9" ht="15">
      <c r="A1" s="2" t="s">
        <v>2</v>
      </c>
      <c r="B1" s="6" t="s">
        <v>0</v>
      </c>
      <c r="C1" s="8" t="s">
        <v>1</v>
      </c>
      <c r="D1" s="1" t="s">
        <v>5</v>
      </c>
      <c r="E1" s="1"/>
      <c r="F1" s="1"/>
      <c r="G1" s="1"/>
      <c r="H1" s="1"/>
      <c r="I1" s="1"/>
    </row>
    <row r="2" spans="1:9" ht="15">
      <c r="A2" s="2">
        <v>1</v>
      </c>
      <c r="B2" s="7">
        <v>1.9084</v>
      </c>
      <c r="C2" s="9">
        <v>7.4004</v>
      </c>
      <c r="D2" s="2">
        <f>B2^2+C2^2</f>
        <v>58.40791072000001</v>
      </c>
      <c r="E2" s="2">
        <f>B2</f>
        <v>1.9084</v>
      </c>
      <c r="F2" s="2">
        <f>C2</f>
        <v>7.4004</v>
      </c>
      <c r="G2" s="3">
        <f>B7</f>
        <v>16.484054706769545</v>
      </c>
      <c r="H2" s="3">
        <f>B6</f>
        <v>16.931767367965016</v>
      </c>
      <c r="I2" s="4">
        <f>C6</f>
        <v>14.184387949792889</v>
      </c>
    </row>
    <row r="3" spans="1:9" ht="15">
      <c r="A3" s="2">
        <v>2</v>
      </c>
      <c r="B3" s="7">
        <v>26.2052</v>
      </c>
      <c r="C3" s="9">
        <v>0.5562</v>
      </c>
      <c r="D3" s="2">
        <f>B3^2+C3^2</f>
        <v>687.0218654800001</v>
      </c>
      <c r="E3" s="2">
        <f>B3</f>
        <v>26.2052</v>
      </c>
      <c r="F3" s="2">
        <f>C3</f>
        <v>0.5562</v>
      </c>
      <c r="H3" s="3">
        <f>B6</f>
        <v>16.931767367965016</v>
      </c>
      <c r="I3" s="4">
        <f>I2+G2</f>
        <v>30.668442656562434</v>
      </c>
    </row>
    <row r="4" spans="1:6" ht="15">
      <c r="A4" s="2">
        <v>3</v>
      </c>
      <c r="B4" s="7">
        <v>30.7829</v>
      </c>
      <c r="C4" s="9">
        <v>23.1214</v>
      </c>
      <c r="D4" s="2">
        <f>B4^2+C4^2</f>
        <v>1482.1860703700002</v>
      </c>
      <c r="E4" s="2">
        <f>B4</f>
        <v>30.7829</v>
      </c>
      <c r="F4" s="2">
        <f>C4</f>
        <v>23.1214</v>
      </c>
    </row>
    <row r="6" spans="1:10" ht="15">
      <c r="A6" s="2" t="s">
        <v>3</v>
      </c>
      <c r="B6" s="3">
        <f>-INDEX(MMULT(MINVERSE(D2:F4),{1;1;1}),2)/(MMULT(MINVERSE(D2:F4),{1;1;1}))/2</f>
        <v>16.931767367965016</v>
      </c>
      <c r="C6" s="3">
        <f>-INDEX(MMULT(MINVERSE(D2:F4),{1;1;1}),3)/(MMULT(MINVERSE(D2:F4),{1;1;1}))/2</f>
        <v>14.184387949792889</v>
      </c>
      <c r="H6" s="2">
        <v>0</v>
      </c>
      <c r="I6" s="4">
        <f>+SIN(RADIANS(H6))*$G$2+$H$2</f>
        <v>16.931767367965016</v>
      </c>
      <c r="J6" s="4">
        <f>COS(RADIANS(H6))*$G$2+$I$2</f>
        <v>30.668442656562434</v>
      </c>
    </row>
    <row r="7" spans="1:10" ht="15">
      <c r="A7" s="2" t="s">
        <v>4</v>
      </c>
      <c r="B7" s="3">
        <f>SQRT((B2-B6)^2+(C2-C6)^2)</f>
        <v>16.484054706769545</v>
      </c>
      <c r="H7" s="2">
        <v>10</v>
      </c>
      <c r="I7" s="4">
        <f aca="true" t="shared" si="0" ref="I7:I42">+SIN(RADIANS(H7))*$G$2+$H$2</f>
        <v>19.79419342835753</v>
      </c>
      <c r="J7" s="4">
        <f>COS(RADIANS(H7))*$G$2+$I$2</f>
        <v>30.418012826096916</v>
      </c>
    </row>
    <row r="8" spans="8:10" ht="15">
      <c r="H8" s="2">
        <v>20</v>
      </c>
      <c r="I8" s="4">
        <f t="shared" si="0"/>
        <v>22.5696461213625</v>
      </c>
      <c r="J8" s="4">
        <f>COS(RADIANS(H8))*$G$2+$I$2</f>
        <v>29.67433251837545</v>
      </c>
    </row>
    <row r="9" spans="8:10" ht="15">
      <c r="H9" s="2">
        <v>30</v>
      </c>
      <c r="I9" s="4">
        <f t="shared" si="0"/>
        <v>25.173794721349786</v>
      </c>
      <c r="J9" s="4">
        <f>COS(RADIANS(H9))*$G$2+$I$2</f>
        <v>28.45999808322776</v>
      </c>
    </row>
    <row r="10" spans="8:10" ht="15">
      <c r="H10" s="2">
        <v>40</v>
      </c>
      <c r="I10" s="4">
        <f t="shared" si="0"/>
        <v>27.527513490871556</v>
      </c>
      <c r="J10" s="4">
        <f aca="true" t="shared" si="1" ref="J10:J42">COS(RADIANS(H10))*$G$2+$I$2</f>
        <v>26.811906457982936</v>
      </c>
    </row>
    <row r="11" spans="8:10" ht="15">
      <c r="H11" s="2">
        <v>50</v>
      </c>
      <c r="I11" s="4">
        <f t="shared" si="0"/>
        <v>29.55928587615506</v>
      </c>
      <c r="J11" s="4">
        <f t="shared" si="1"/>
        <v>24.780134072699433</v>
      </c>
    </row>
    <row r="12" spans="8:10" ht="15">
      <c r="H12" s="2">
        <v>60</v>
      </c>
      <c r="I12" s="4">
        <f t="shared" si="0"/>
        <v>31.207377501399886</v>
      </c>
      <c r="J12" s="4">
        <f t="shared" si="1"/>
        <v>22.426415303177663</v>
      </c>
    </row>
    <row r="13" spans="8:10" ht="15">
      <c r="H13" s="2">
        <v>70</v>
      </c>
      <c r="I13" s="4">
        <f t="shared" si="0"/>
        <v>32.421711936547574</v>
      </c>
      <c r="J13" s="4">
        <f t="shared" si="1"/>
        <v>19.822266703190373</v>
      </c>
    </row>
    <row r="14" spans="8:10" ht="15">
      <c r="H14" s="2">
        <v>80</v>
      </c>
      <c r="I14" s="4">
        <f t="shared" si="0"/>
        <v>33.16539224426904</v>
      </c>
      <c r="J14" s="4">
        <f t="shared" si="1"/>
        <v>17.046814010185408</v>
      </c>
    </row>
    <row r="15" spans="8:10" ht="15">
      <c r="H15" s="2">
        <v>90</v>
      </c>
      <c r="I15" s="4">
        <f t="shared" si="0"/>
        <v>33.415822074734564</v>
      </c>
      <c r="J15" s="4">
        <f t="shared" si="1"/>
        <v>14.18438794979289</v>
      </c>
    </row>
    <row r="16" spans="8:10" ht="15">
      <c r="H16" s="2">
        <v>100</v>
      </c>
      <c r="I16" s="4">
        <f t="shared" si="0"/>
        <v>33.16539224426904</v>
      </c>
      <c r="J16" s="4">
        <f t="shared" si="1"/>
        <v>11.321961889400372</v>
      </c>
    </row>
    <row r="17" spans="8:10" ht="15">
      <c r="H17" s="2">
        <v>110</v>
      </c>
      <c r="I17" s="4">
        <f t="shared" si="0"/>
        <v>32.42171193654758</v>
      </c>
      <c r="J17" s="4">
        <f t="shared" si="1"/>
        <v>8.546509196395405</v>
      </c>
    </row>
    <row r="18" spans="8:10" ht="15">
      <c r="H18" s="2">
        <v>120</v>
      </c>
      <c r="I18" s="4">
        <f t="shared" si="0"/>
        <v>31.20737750139989</v>
      </c>
      <c r="J18" s="4">
        <f t="shared" si="1"/>
        <v>5.94236059640812</v>
      </c>
    </row>
    <row r="19" spans="8:10" ht="15">
      <c r="H19" s="2">
        <v>130</v>
      </c>
      <c r="I19" s="4">
        <f t="shared" si="0"/>
        <v>29.55928587615506</v>
      </c>
      <c r="J19" s="4">
        <f t="shared" si="1"/>
        <v>3.588641826886345</v>
      </c>
    </row>
    <row r="20" spans="8:10" ht="15">
      <c r="H20" s="2">
        <v>140</v>
      </c>
      <c r="I20" s="4">
        <f t="shared" si="0"/>
        <v>27.527513490871563</v>
      </c>
      <c r="J20" s="4">
        <f t="shared" si="1"/>
        <v>1.5568694416028457</v>
      </c>
    </row>
    <row r="21" spans="8:10" ht="15">
      <c r="H21" s="2">
        <v>150</v>
      </c>
      <c r="I21" s="4">
        <f t="shared" si="0"/>
        <v>25.173794721349786</v>
      </c>
      <c r="J21" s="4">
        <f t="shared" si="1"/>
        <v>-0.09122218364198353</v>
      </c>
    </row>
    <row r="22" spans="8:10" ht="15">
      <c r="H22" s="2">
        <v>160</v>
      </c>
      <c r="I22" s="4">
        <f t="shared" si="0"/>
        <v>22.569646121362503</v>
      </c>
      <c r="J22" s="4">
        <f t="shared" si="1"/>
        <v>-1.3055566187896712</v>
      </c>
    </row>
    <row r="23" spans="8:10" ht="15">
      <c r="H23" s="2">
        <v>170</v>
      </c>
      <c r="I23" s="4">
        <f t="shared" si="0"/>
        <v>19.79419342835753</v>
      </c>
      <c r="J23" s="4">
        <f t="shared" si="1"/>
        <v>-2.0492369265111385</v>
      </c>
    </row>
    <row r="24" spans="8:10" ht="15">
      <c r="H24" s="2">
        <v>180</v>
      </c>
      <c r="I24" s="4">
        <f t="shared" si="0"/>
        <v>16.93176736796502</v>
      </c>
      <c r="J24" s="4">
        <f t="shared" si="1"/>
        <v>-2.299666756976656</v>
      </c>
    </row>
    <row r="25" spans="8:10" ht="15">
      <c r="H25" s="2">
        <v>190</v>
      </c>
      <c r="I25" s="4">
        <f t="shared" si="0"/>
        <v>14.069341307572497</v>
      </c>
      <c r="J25" s="4">
        <f t="shared" si="1"/>
        <v>-2.0492369265111385</v>
      </c>
    </row>
    <row r="26" spans="8:10" ht="15">
      <c r="H26" s="2">
        <v>200</v>
      </c>
      <c r="I26" s="4">
        <f t="shared" si="0"/>
        <v>11.293888614567532</v>
      </c>
      <c r="J26" s="4">
        <f t="shared" si="1"/>
        <v>-1.305556618789673</v>
      </c>
    </row>
    <row r="27" spans="8:10" ht="15">
      <c r="H27" s="2">
        <v>210</v>
      </c>
      <c r="I27" s="4">
        <f t="shared" si="0"/>
        <v>8.689740014580241</v>
      </c>
      <c r="J27" s="4">
        <f t="shared" si="1"/>
        <v>-0.09122218364198176</v>
      </c>
    </row>
    <row r="28" spans="8:10" ht="15">
      <c r="H28" s="2">
        <v>220</v>
      </c>
      <c r="I28" s="4">
        <f t="shared" si="0"/>
        <v>6.336021245058474</v>
      </c>
      <c r="J28" s="4">
        <f t="shared" si="1"/>
        <v>1.556869441602844</v>
      </c>
    </row>
    <row r="29" spans="8:10" ht="15">
      <c r="H29" s="2">
        <v>230</v>
      </c>
      <c r="I29" s="4">
        <f t="shared" si="0"/>
        <v>4.304248859774972</v>
      </c>
      <c r="J29" s="4">
        <f t="shared" si="1"/>
        <v>3.5886418268863434</v>
      </c>
    </row>
    <row r="30" spans="8:10" ht="15">
      <c r="H30" s="2">
        <v>240</v>
      </c>
      <c r="I30" s="4">
        <f t="shared" si="0"/>
        <v>2.6561572345301485</v>
      </c>
      <c r="J30" s="4">
        <f t="shared" si="1"/>
        <v>5.942360596408109</v>
      </c>
    </row>
    <row r="31" spans="8:10" ht="15">
      <c r="H31" s="2">
        <v>250</v>
      </c>
      <c r="I31" s="4">
        <f t="shared" si="0"/>
        <v>1.4418227993824537</v>
      </c>
      <c r="J31" s="4">
        <f t="shared" si="1"/>
        <v>8.546509196395409</v>
      </c>
    </row>
    <row r="32" spans="8:10" ht="15">
      <c r="H32" s="2">
        <v>260</v>
      </c>
      <c r="I32" s="4">
        <f t="shared" si="0"/>
        <v>0.6981424916609882</v>
      </c>
      <c r="J32" s="4">
        <f t="shared" si="1"/>
        <v>11.321961889400372</v>
      </c>
    </row>
    <row r="33" spans="8:10" ht="15">
      <c r="H33" s="2">
        <v>270</v>
      </c>
      <c r="I33" s="4">
        <f t="shared" si="0"/>
        <v>0.44771266119547093</v>
      </c>
      <c r="J33" s="4">
        <f t="shared" si="1"/>
        <v>14.184387949792885</v>
      </c>
    </row>
    <row r="34" spans="8:10" ht="15">
      <c r="H34" s="2">
        <v>280</v>
      </c>
      <c r="I34" s="4">
        <f t="shared" si="0"/>
        <v>0.6981424916609882</v>
      </c>
      <c r="J34" s="4">
        <f t="shared" si="1"/>
        <v>17.0468140101854</v>
      </c>
    </row>
    <row r="35" spans="8:10" ht="15">
      <c r="H35" s="2">
        <v>290</v>
      </c>
      <c r="I35" s="4">
        <f t="shared" si="0"/>
        <v>1.4418227993824555</v>
      </c>
      <c r="J35" s="4">
        <f t="shared" si="1"/>
        <v>19.822266703190376</v>
      </c>
    </row>
    <row r="36" spans="8:10" ht="15">
      <c r="H36" s="2">
        <v>300</v>
      </c>
      <c r="I36" s="4">
        <f t="shared" si="0"/>
        <v>2.656157234530145</v>
      </c>
      <c r="J36" s="4">
        <f t="shared" si="1"/>
        <v>22.426415303177663</v>
      </c>
    </row>
    <row r="37" spans="8:10" ht="15">
      <c r="H37" s="2">
        <v>310</v>
      </c>
      <c r="I37" s="4">
        <f t="shared" si="0"/>
        <v>4.304248859774969</v>
      </c>
      <c r="J37" s="4">
        <f t="shared" si="1"/>
        <v>24.780134072699433</v>
      </c>
    </row>
    <row r="38" spans="8:10" ht="15">
      <c r="H38" s="2">
        <v>320</v>
      </c>
      <c r="I38" s="4">
        <f t="shared" si="0"/>
        <v>6.336021245058468</v>
      </c>
      <c r="J38" s="4">
        <f t="shared" si="1"/>
        <v>26.81190645798293</v>
      </c>
    </row>
    <row r="39" spans="8:10" ht="15">
      <c r="H39" s="2">
        <v>330</v>
      </c>
      <c r="I39" s="4">
        <f t="shared" si="0"/>
        <v>8.689740014580236</v>
      </c>
      <c r="J39" s="4">
        <f t="shared" si="1"/>
        <v>28.459998083227756</v>
      </c>
    </row>
    <row r="40" spans="8:10" ht="15">
      <c r="H40" s="2">
        <v>340</v>
      </c>
      <c r="I40" s="4">
        <f t="shared" si="0"/>
        <v>11.293888614567534</v>
      </c>
      <c r="J40" s="4">
        <f t="shared" si="1"/>
        <v>29.67433251837545</v>
      </c>
    </row>
    <row r="41" spans="8:10" ht="15">
      <c r="H41" s="2">
        <v>350</v>
      </c>
      <c r="I41" s="4">
        <f t="shared" si="0"/>
        <v>14.069341307572497</v>
      </c>
      <c r="J41" s="4">
        <f t="shared" si="1"/>
        <v>30.418012826096916</v>
      </c>
    </row>
    <row r="42" spans="8:10" ht="15">
      <c r="H42" s="2">
        <v>360</v>
      </c>
      <c r="I42" s="4">
        <f t="shared" si="0"/>
        <v>16.931767367965012</v>
      </c>
      <c r="J42" s="4">
        <f t="shared" si="1"/>
        <v>30.668442656562434</v>
      </c>
    </row>
  </sheetData>
  <sheetProtection password="DDDA" sheet="1" objects="1" scenarios="1"/>
  <mergeCells count="1">
    <mergeCell ref="D1:I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2015-02-03T18:25:01Z</dcterms:created>
  <dcterms:modified xsi:type="dcterms:W3CDTF">2015-02-03T20:53:26Z</dcterms:modified>
  <cp:category/>
  <cp:version/>
  <cp:contentType/>
  <cp:contentStatus/>
</cp:coreProperties>
</file>